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bigi\Documents\monitoraggio\Monitoraggio 3 trimestre 2021\"/>
    </mc:Choice>
  </mc:AlternateContent>
  <bookViews>
    <workbookView xWindow="-109" yWindow="-109" windowWidth="19426" windowHeight="10420" activeTab="1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Varpend_firenze!$A$1:$E$29</definedName>
    <definedName name="Comuni">#REF!</definedName>
    <definedName name="_xlnm.Database">#REF!</definedName>
    <definedName name="OLE_LINK1" localSheetId="0">Flussi_firenze!$G$5</definedName>
    <definedName name="Organico_CA">#REF!</definedName>
    <definedName name="_xlnm.Print_Titles" localSheetId="0">Flussi_firenze!$5:$5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D79" i="1"/>
  <c r="F79" i="1"/>
  <c r="G79" i="1"/>
  <c r="H79" i="1"/>
  <c r="E79" i="1"/>
  <c r="D88" i="1" l="1"/>
  <c r="E88" i="1"/>
  <c r="F88" i="1"/>
  <c r="G88" i="1"/>
  <c r="H88" i="1"/>
  <c r="D71" i="1"/>
  <c r="E71" i="1"/>
  <c r="F71" i="1"/>
  <c r="G71" i="1"/>
  <c r="H71" i="1"/>
  <c r="D63" i="1"/>
  <c r="E63" i="1"/>
  <c r="F63" i="1"/>
  <c r="G63" i="1"/>
  <c r="H63" i="1"/>
  <c r="D54" i="1"/>
  <c r="E54" i="1"/>
  <c r="F54" i="1"/>
  <c r="G54" i="1"/>
  <c r="H54" i="1"/>
  <c r="D45" i="1"/>
  <c r="E45" i="1"/>
  <c r="F45" i="1"/>
  <c r="G45" i="1"/>
  <c r="H45" i="1"/>
  <c r="D36" i="1"/>
  <c r="E36" i="1"/>
  <c r="F36" i="1"/>
  <c r="G36" i="1"/>
  <c r="H36" i="1"/>
  <c r="D27" i="1"/>
  <c r="E27" i="1"/>
  <c r="F27" i="1"/>
  <c r="G27" i="1"/>
  <c r="H27" i="1"/>
  <c r="D18" i="1"/>
  <c r="E18" i="1"/>
  <c r="F18" i="1"/>
  <c r="G18" i="1"/>
  <c r="H18" i="1"/>
  <c r="C18" i="1"/>
  <c r="H9" i="1"/>
  <c r="G9" i="1"/>
  <c r="D9" i="1"/>
  <c r="C9" i="1"/>
  <c r="C20" i="1" l="1"/>
  <c r="C11" i="1"/>
  <c r="E90" i="1" l="1"/>
  <c r="C88" i="1"/>
  <c r="C90" i="1" s="1"/>
  <c r="E81" i="1"/>
  <c r="C81" i="1"/>
  <c r="E73" i="1"/>
  <c r="C71" i="1"/>
  <c r="C73" i="1" s="1"/>
  <c r="E65" i="1"/>
  <c r="C63" i="1"/>
  <c r="C65" i="1" s="1"/>
  <c r="E56" i="1"/>
  <c r="C54" i="1"/>
  <c r="C56" i="1" s="1"/>
  <c r="E47" i="1"/>
  <c r="C45" i="1"/>
  <c r="C47" i="1" s="1"/>
  <c r="E38" i="1"/>
  <c r="C36" i="1"/>
  <c r="C38" i="1" s="1"/>
  <c r="E29" i="1"/>
  <c r="C27" i="1"/>
  <c r="C29" i="1" s="1"/>
  <c r="E20" i="1"/>
  <c r="F9" i="1"/>
  <c r="E11" i="1" s="1"/>
  <c r="E9" i="1"/>
  <c r="G81" i="1" l="1"/>
  <c r="G73" i="1"/>
  <c r="G65" i="1"/>
  <c r="G56" i="1"/>
  <c r="G47" i="1"/>
  <c r="G38" i="1"/>
  <c r="G29" i="1"/>
  <c r="G90" i="1" l="1"/>
  <c r="G20" i="1"/>
  <c r="G11" i="1"/>
  <c r="E11" i="2"/>
  <c r="E25" i="2" l="1"/>
  <c r="E15" i="2" l="1"/>
  <c r="E9" i="2" l="1"/>
  <c r="E21" i="2" l="1"/>
  <c r="E19" i="2" l="1"/>
  <c r="E23" i="2" l="1"/>
  <c r="E17" i="2" l="1"/>
  <c r="E13" i="2" l="1"/>
  <c r="E7" i="2"/>
</calcChain>
</file>

<file path=xl/sharedStrings.xml><?xml version="1.0" encoding="utf-8"?>
<sst xmlns="http://schemas.openxmlformats.org/spreadsheetml/2006/main" count="130" uniqueCount="40">
  <si>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</si>
  <si>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</si>
  <si>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</si>
  <si>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</si>
  <si>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</si>
  <si>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</si>
  <si>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</si>
  <si>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</si>
  <si>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</si>
  <si>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</si>
  <si>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</si>
  <si>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</si>
  <si>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</si>
  <si>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</si>
  <si>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</si>
  <si>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</si>
  <si>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</si>
  <si>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</si>
  <si>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</si>
  <si>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</si>
  <si>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</si>
  <si>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</si>
  <si>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</si>
  <si>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</si>
  <si>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</si>
  <si>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</si>
  <si>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</si>
  <si>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</si>
  <si>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</si>
  <si>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</si>
  <si>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</si>
  <si>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2019</t>
  </si>
  <si>
    <t>Definiti 2019</t>
  </si>
  <si>
    <t>Iscritti 2020</t>
  </si>
  <si>
    <t xml:space="preserve"> Definiti 2020</t>
  </si>
  <si>
    <t>Pendenti al 31/12/2018</t>
  </si>
  <si>
    <t>SETTORE PENALE. Anni 2019 - 3 trimestre 2021, registro autori di reato noti</t>
  </si>
  <si>
    <t>Pendenti al 30/09/2021</t>
  </si>
  <si>
    <t xml:space="preserve">Iscritti 1 gen - 30 set 2021
</t>
  </si>
  <si>
    <t xml:space="preserve"> Definiti 1 gen - 30 set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</si>
</sst>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#;\-#,###;0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</cellStyleXfs>
  <cellXfs count="7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5" xfId="2" applyFont="1" applyFill="1" applyBorder="1" applyAlignment="1">
      <alignment horizontal="right" wrapText="1"/>
    </xf>
    <xf numFmtId="3" fontId="8" fillId="2" borderId="15" xfId="2" applyNumberFormat="1" applyFont="1" applyFill="1" applyBorder="1" applyAlignment="1" applyProtection="1">
      <alignment horizontal="right" wrapText="1"/>
      <protection locked="0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9" fillId="3" borderId="1" xfId="0" applyFont="1" applyFill="1" applyBorder="1" applyAlignment="1">
      <alignment horizontal="right" vertical="center" wrapText="1"/>
    </xf>
    <xf numFmtId="0" fontId="0" fillId="0" borderId="0" xfId="0" applyNumberFormat="1"/>
    <xf numFmtId="0" fontId="17" fillId="0" borderId="0" xfId="0" applyNumberFormat="1" applyFont="1"/>
    <xf numFmtId="0" fontId="6" fillId="0" borderId="0" xfId="0" applyFont="1" applyFill="1"/>
    <xf numFmtId="3" fontId="8" fillId="0" borderId="4" xfId="2" applyNumberFormat="1" applyFont="1" applyFill="1" applyBorder="1" applyAlignment="1" applyProtection="1">
      <alignment horizontal="right" wrapText="1"/>
      <protection locked="0"/>
    </xf>
    <xf numFmtId="0" fontId="18" fillId="0" borderId="0" xfId="0" applyFont="1" applyAlignment="1">
      <alignment horizontal="left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166" fontId="6" fillId="2" borderId="7" xfId="0" applyNumberFormat="1" applyFont="1" applyFill="1" applyBorder="1" applyAlignment="1" applyProtection="1">
      <alignment horizontal="center" vertical="center"/>
      <protection locked="0"/>
    </xf>
    <xf numFmtId="166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center" wrapText="1"/>
    </xf>
  </cellXfs>
  <cellStyles count="154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3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10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topLeftCell="A68" zoomScale="145" zoomScaleNormal="145" workbookViewId="0">
      <selection activeCell="K88" sqref="K88"/>
    </sheetView>
  </sheetViews>
  <sheetFormatPr defaultColWidth="9.125" defaultRowHeight="13.6" x14ac:dyDescent="0.25"/>
  <cols>
    <col min="1" max="1" width="14.25" style="2" customWidth="1"/>
    <col min="2" max="2" width="33.25" style="2" customWidth="1"/>
    <col min="3" max="3" width="7.25" style="3" customWidth="1"/>
    <col min="4" max="4" width="9.25" style="3" customWidth="1"/>
    <col min="5" max="5" width="8" style="3" customWidth="1"/>
    <col min="6" max="6" width="9.25" style="3" customWidth="1"/>
    <col min="7" max="7" width="8.875" style="3" customWidth="1"/>
    <col min="8" max="8" width="9.25" style="3" customWidth="1"/>
    <col min="9" max="16384" width="9.125" style="2"/>
  </cols>
  <sheetData>
    <row r="1" spans="1:8" ht="16.3" x14ac:dyDescent="0.3">
      <c r="A1" s="1" t="s">
        <v>0</v>
      </c>
      <c r="C1" s="18"/>
      <c r="D1" s="18"/>
      <c r="E1" s="18"/>
      <c r="F1" s="18"/>
      <c r="G1" s="18"/>
      <c r="H1" s="18"/>
    </row>
    <row r="2" spans="1:8" ht="14.3" x14ac:dyDescent="0.25">
      <c r="A2" s="4" t="s">
        <v>1</v>
      </c>
      <c r="D2" s="2"/>
      <c r="F2" s="2"/>
      <c r="H2" s="2"/>
    </row>
    <row r="3" spans="1:8" ht="13.95" customHeight="1" x14ac:dyDescent="0.25">
      <c r="A3" s="65" t="s">
        <v>36</v>
      </c>
      <c r="B3" s="65"/>
      <c r="C3" s="65"/>
      <c r="D3" s="65"/>
      <c r="E3" s="2"/>
      <c r="F3" s="2"/>
      <c r="G3" s="2"/>
      <c r="H3" s="2"/>
    </row>
    <row r="4" spans="1:8" ht="6.8" customHeight="1" x14ac:dyDescent="0.25">
      <c r="C4" s="2"/>
      <c r="D4" s="2"/>
      <c r="E4" s="2"/>
      <c r="F4" s="2"/>
      <c r="G4" s="2"/>
      <c r="H4" s="2"/>
    </row>
    <row r="5" spans="1:8" ht="43.15" customHeight="1" x14ac:dyDescent="0.25">
      <c r="A5" s="5" t="s">
        <v>2</v>
      </c>
      <c r="B5" s="5" t="s">
        <v>3</v>
      </c>
      <c r="C5" s="6" t="s">
        <v>31</v>
      </c>
      <c r="D5" s="6" t="s">
        <v>32</v>
      </c>
      <c r="E5" s="60" t="s">
        <v>33</v>
      </c>
      <c r="F5" s="60" t="s">
        <v>34</v>
      </c>
      <c r="G5" s="60" t="s">
        <v>38</v>
      </c>
      <c r="H5" s="60" t="s">
        <v>39</v>
      </c>
    </row>
    <row r="6" spans="1:8" x14ac:dyDescent="0.25">
      <c r="A6" s="69" t="s">
        <v>4</v>
      </c>
      <c r="B6" s="7" t="s">
        <v>5</v>
      </c>
      <c r="C6" s="8">
        <v>5961</v>
      </c>
      <c r="D6" s="9">
        <v>7325</v>
      </c>
      <c r="E6" s="58">
        <v>4318</v>
      </c>
      <c r="F6" s="59">
        <v>4605</v>
      </c>
      <c r="G6" s="58">
        <v>3531</v>
      </c>
      <c r="H6" s="59">
        <v>4116</v>
      </c>
    </row>
    <row r="7" spans="1:8" x14ac:dyDescent="0.25">
      <c r="A7" s="69"/>
      <c r="B7" s="7" t="s">
        <v>6</v>
      </c>
      <c r="C7" s="8">
        <v>21</v>
      </c>
      <c r="D7" s="9">
        <v>34</v>
      </c>
      <c r="E7" s="8">
        <v>18</v>
      </c>
      <c r="F7" s="9">
        <v>24</v>
      </c>
      <c r="G7" s="8">
        <v>12</v>
      </c>
      <c r="H7" s="9">
        <v>11</v>
      </c>
    </row>
    <row r="8" spans="1:8" x14ac:dyDescent="0.25">
      <c r="A8" s="69"/>
      <c r="B8" s="7" t="s">
        <v>7</v>
      </c>
      <c r="C8" s="10">
        <v>35</v>
      </c>
      <c r="D8" s="9">
        <v>36</v>
      </c>
      <c r="E8" s="10">
        <v>21</v>
      </c>
      <c r="F8" s="9">
        <v>17</v>
      </c>
      <c r="G8" s="10">
        <v>24</v>
      </c>
      <c r="H8" s="9">
        <v>25</v>
      </c>
    </row>
    <row r="9" spans="1:8" x14ac:dyDescent="0.25">
      <c r="A9" s="69"/>
      <c r="B9" s="11" t="s">
        <v>8</v>
      </c>
      <c r="C9" s="12">
        <f t="shared" ref="C9:H9" si="0">SUM(C6:C8)</f>
        <v>6017</v>
      </c>
      <c r="D9" s="12">
        <f t="shared" si="0"/>
        <v>7395</v>
      </c>
      <c r="E9" s="12">
        <f t="shared" si="0"/>
        <v>4357</v>
      </c>
      <c r="F9" s="12">
        <f t="shared" si="0"/>
        <v>4646</v>
      </c>
      <c r="G9" s="12">
        <f t="shared" si="0"/>
        <v>3567</v>
      </c>
      <c r="H9" s="12">
        <f t="shared" si="0"/>
        <v>4152</v>
      </c>
    </row>
    <row r="10" spans="1:8" ht="7.15" customHeight="1" x14ac:dyDescent="0.25">
      <c r="A10" s="13"/>
      <c r="B10" s="14"/>
      <c r="C10" s="15"/>
      <c r="D10" s="15"/>
      <c r="E10" s="15"/>
      <c r="F10" s="15"/>
      <c r="G10" s="15"/>
      <c r="H10" s="15"/>
    </row>
    <row r="11" spans="1:8" ht="14.45" customHeight="1" x14ac:dyDescent="0.25">
      <c r="A11" s="13"/>
      <c r="B11" s="16" t="s">
        <v>9</v>
      </c>
      <c r="C11" s="71">
        <f>D9/C9</f>
        <v>1.2290177829483131</v>
      </c>
      <c r="D11" s="72"/>
      <c r="E11" s="71">
        <f>F9/E9</f>
        <v>1.0663300436079872</v>
      </c>
      <c r="F11" s="72"/>
      <c r="G11" s="71">
        <f>H9/G9</f>
        <v>1.1640033641715728</v>
      </c>
      <c r="H11" s="72"/>
    </row>
    <row r="12" spans="1:8" x14ac:dyDescent="0.25">
      <c r="C12" s="18"/>
      <c r="D12" s="18"/>
      <c r="E12" s="18"/>
      <c r="F12" s="18"/>
      <c r="G12" s="18"/>
      <c r="H12" s="18"/>
    </row>
    <row r="13" spans="1:8" ht="15.65" customHeight="1" x14ac:dyDescent="0.25">
      <c r="A13" s="69" t="s">
        <v>10</v>
      </c>
      <c r="B13" s="19" t="s">
        <v>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x14ac:dyDescent="0.25">
      <c r="A14" s="69" t="s">
        <v>12</v>
      </c>
      <c r="B14" s="19" t="s">
        <v>13</v>
      </c>
      <c r="C14" s="22">
        <v>90</v>
      </c>
      <c r="D14" s="22">
        <v>58</v>
      </c>
      <c r="E14" s="22">
        <v>58</v>
      </c>
      <c r="F14" s="22">
        <v>43</v>
      </c>
      <c r="G14" s="22">
        <v>56</v>
      </c>
      <c r="H14" s="22">
        <v>76</v>
      </c>
    </row>
    <row r="15" spans="1:8" x14ac:dyDescent="0.25">
      <c r="A15" s="69" t="s">
        <v>12</v>
      </c>
      <c r="B15" s="23" t="s">
        <v>14</v>
      </c>
      <c r="C15" s="22">
        <v>2699</v>
      </c>
      <c r="D15" s="22">
        <v>1723</v>
      </c>
      <c r="E15" s="22">
        <v>1675</v>
      </c>
      <c r="F15" s="22">
        <v>1512</v>
      </c>
      <c r="G15" s="22">
        <v>1824</v>
      </c>
      <c r="H15" s="22">
        <v>1820</v>
      </c>
    </row>
    <row r="16" spans="1:8" ht="23.3" customHeight="1" x14ac:dyDescent="0.25">
      <c r="A16" s="69" t="s">
        <v>12</v>
      </c>
      <c r="B16" s="24" t="s">
        <v>15</v>
      </c>
      <c r="C16" s="22">
        <v>31</v>
      </c>
      <c r="D16" s="22">
        <v>26</v>
      </c>
      <c r="E16" s="22">
        <v>12</v>
      </c>
      <c r="F16" s="22">
        <v>17</v>
      </c>
      <c r="G16" s="22">
        <v>9</v>
      </c>
      <c r="H16" s="22">
        <v>15</v>
      </c>
    </row>
    <row r="17" spans="1:14" x14ac:dyDescent="0.25">
      <c r="A17" s="69" t="s">
        <v>12</v>
      </c>
      <c r="B17" s="25" t="s">
        <v>16</v>
      </c>
      <c r="C17" s="26">
        <v>4303</v>
      </c>
      <c r="D17" s="22">
        <v>4674</v>
      </c>
      <c r="E17" s="26">
        <v>4127</v>
      </c>
      <c r="F17" s="26">
        <v>2465</v>
      </c>
      <c r="G17" s="26">
        <v>2966</v>
      </c>
      <c r="H17" s="26">
        <v>6655</v>
      </c>
    </row>
    <row r="18" spans="1:14" x14ac:dyDescent="0.25">
      <c r="A18" s="69" t="s">
        <v>12</v>
      </c>
      <c r="B18" s="16" t="s">
        <v>8</v>
      </c>
      <c r="C18" s="27">
        <f>SUM(C13:C17)</f>
        <v>7123</v>
      </c>
      <c r="D18" s="27">
        <f t="shared" ref="D18:H18" si="1">SUM(D13:D17)</f>
        <v>6481</v>
      </c>
      <c r="E18" s="27">
        <f t="shared" si="1"/>
        <v>5872</v>
      </c>
      <c r="F18" s="27">
        <f t="shared" si="1"/>
        <v>4037</v>
      </c>
      <c r="G18" s="27">
        <f t="shared" si="1"/>
        <v>4855</v>
      </c>
      <c r="H18" s="27">
        <f t="shared" si="1"/>
        <v>8566</v>
      </c>
      <c r="M18" s="62"/>
      <c r="N18" s="62"/>
    </row>
    <row r="19" spans="1:14" ht="5.95" customHeight="1" x14ac:dyDescent="0.25">
      <c r="A19" s="13"/>
      <c r="B19" s="28"/>
      <c r="C19" s="29"/>
      <c r="D19" s="29"/>
      <c r="E19" s="29"/>
      <c r="F19" s="29"/>
      <c r="G19" s="29"/>
      <c r="H19" s="29"/>
      <c r="M19" s="61"/>
      <c r="N19" s="61"/>
    </row>
    <row r="20" spans="1:14" ht="12.75" customHeight="1" x14ac:dyDescent="0.25">
      <c r="A20" s="13"/>
      <c r="B20" s="16" t="s">
        <v>9</v>
      </c>
      <c r="C20" s="71">
        <f>D18/C18</f>
        <v>0.90986943703495715</v>
      </c>
      <c r="D20" s="72"/>
      <c r="E20" s="71">
        <f>F18/E18</f>
        <v>0.6875</v>
      </c>
      <c r="F20" s="72"/>
      <c r="G20" s="71">
        <f>H18/G18</f>
        <v>1.764366632337796</v>
      </c>
      <c r="H20" s="72"/>
      <c r="M20" s="61"/>
      <c r="N20" s="61"/>
    </row>
    <row r="21" spans="1:14" ht="7.5" customHeight="1" x14ac:dyDescent="0.25">
      <c r="A21" s="13"/>
      <c r="B21" s="28"/>
      <c r="C21" s="30"/>
      <c r="D21" s="30"/>
      <c r="E21" s="30"/>
      <c r="F21" s="30"/>
      <c r="G21" s="30"/>
      <c r="H21" s="30"/>
      <c r="M21" s="61"/>
      <c r="N21" s="61"/>
    </row>
    <row r="22" spans="1:14" ht="14.3" x14ac:dyDescent="0.25">
      <c r="A22" s="69" t="s">
        <v>17</v>
      </c>
      <c r="B22" s="19" t="s">
        <v>11</v>
      </c>
      <c r="C22" s="22">
        <v>5</v>
      </c>
      <c r="D22" s="22">
        <v>3</v>
      </c>
      <c r="E22" s="22">
        <v>2</v>
      </c>
      <c r="F22" s="22">
        <v>2</v>
      </c>
      <c r="G22" s="22">
        <v>4</v>
      </c>
      <c r="H22" s="22">
        <v>5</v>
      </c>
      <c r="M22" s="61"/>
      <c r="N22" s="61"/>
    </row>
    <row r="23" spans="1:14" ht="14.3" x14ac:dyDescent="0.25">
      <c r="A23" s="69"/>
      <c r="B23" s="19" t="s">
        <v>13</v>
      </c>
      <c r="C23" s="22">
        <v>243</v>
      </c>
      <c r="D23" s="22">
        <v>172</v>
      </c>
      <c r="E23" s="22">
        <v>161</v>
      </c>
      <c r="F23" s="22">
        <v>191</v>
      </c>
      <c r="G23" s="22">
        <v>179</v>
      </c>
      <c r="H23" s="22">
        <v>147</v>
      </c>
      <c r="M23" s="61"/>
      <c r="N23" s="61"/>
    </row>
    <row r="24" spans="1:14" x14ac:dyDescent="0.25">
      <c r="A24" s="69" t="s">
        <v>18</v>
      </c>
      <c r="B24" s="23" t="s">
        <v>14</v>
      </c>
      <c r="C24" s="22">
        <v>5731</v>
      </c>
      <c r="D24" s="22">
        <v>5597</v>
      </c>
      <c r="E24" s="22">
        <v>5911</v>
      </c>
      <c r="F24" s="22">
        <v>3409</v>
      </c>
      <c r="G24" s="22">
        <v>4335</v>
      </c>
      <c r="H24" s="22">
        <v>3859</v>
      </c>
      <c r="M24" s="62"/>
      <c r="N24" s="62"/>
    </row>
    <row r="25" spans="1:14" ht="28.55" customHeight="1" x14ac:dyDescent="0.25">
      <c r="A25" s="69" t="s">
        <v>18</v>
      </c>
      <c r="B25" s="24" t="s">
        <v>15</v>
      </c>
      <c r="C25" s="22">
        <v>61</v>
      </c>
      <c r="D25" s="22">
        <v>88</v>
      </c>
      <c r="E25" s="22">
        <v>108</v>
      </c>
      <c r="F25" s="22">
        <v>66</v>
      </c>
      <c r="G25" s="22">
        <v>48</v>
      </c>
      <c r="H25" s="22">
        <v>77</v>
      </c>
      <c r="M25" s="61"/>
      <c r="N25" s="61"/>
    </row>
    <row r="26" spans="1:14" ht="14.3" x14ac:dyDescent="0.25">
      <c r="A26" s="69" t="s">
        <v>18</v>
      </c>
      <c r="B26" s="25" t="s">
        <v>16</v>
      </c>
      <c r="C26" s="26">
        <v>11524</v>
      </c>
      <c r="D26" s="26">
        <v>11621</v>
      </c>
      <c r="E26" s="26">
        <v>9746</v>
      </c>
      <c r="F26" s="26">
        <v>8675</v>
      </c>
      <c r="G26" s="26">
        <v>7624</v>
      </c>
      <c r="H26" s="26">
        <v>7770</v>
      </c>
      <c r="M26" s="61"/>
      <c r="N26" s="61"/>
    </row>
    <row r="27" spans="1:14" ht="14.3" x14ac:dyDescent="0.25">
      <c r="A27" s="69" t="s">
        <v>18</v>
      </c>
      <c r="B27" s="16" t="s">
        <v>8</v>
      </c>
      <c r="C27" s="27">
        <f t="shared" ref="C27:H27" si="2">SUM(C22:C26)</f>
        <v>17564</v>
      </c>
      <c r="D27" s="27">
        <f t="shared" si="2"/>
        <v>17481</v>
      </c>
      <c r="E27" s="27">
        <f t="shared" si="2"/>
        <v>15928</v>
      </c>
      <c r="F27" s="27">
        <f t="shared" si="2"/>
        <v>12343</v>
      </c>
      <c r="G27" s="27">
        <f t="shared" si="2"/>
        <v>12190</v>
      </c>
      <c r="H27" s="27">
        <f t="shared" si="2"/>
        <v>11858</v>
      </c>
      <c r="M27" s="61"/>
      <c r="N27" s="61"/>
    </row>
    <row r="28" spans="1:14" ht="5.95" customHeight="1" x14ac:dyDescent="0.25">
      <c r="A28" s="13"/>
      <c r="B28" s="31"/>
      <c r="C28" s="29"/>
      <c r="D28" s="29"/>
      <c r="E28" s="29"/>
      <c r="F28" s="29"/>
      <c r="G28" s="29"/>
      <c r="H28" s="29"/>
      <c r="M28" s="61"/>
      <c r="N28" s="61"/>
    </row>
    <row r="29" spans="1:14" ht="12.75" customHeight="1" x14ac:dyDescent="0.25">
      <c r="A29" s="13"/>
      <c r="B29" s="16" t="s">
        <v>9</v>
      </c>
      <c r="C29" s="73">
        <f>D27/C27</f>
        <v>0.99527442496014573</v>
      </c>
      <c r="D29" s="74"/>
      <c r="E29" s="71">
        <f>F27/E27</f>
        <v>0.77492466097438473</v>
      </c>
      <c r="F29" s="72"/>
      <c r="G29" s="71">
        <f>H27/G27</f>
        <v>0.97276456111566856</v>
      </c>
      <c r="H29" s="72"/>
      <c r="M29" s="61"/>
      <c r="N29" s="61"/>
    </row>
    <row r="30" spans="1:14" x14ac:dyDescent="0.25">
      <c r="C30" s="18"/>
      <c r="D30" s="18"/>
      <c r="E30" s="18"/>
      <c r="F30" s="18"/>
      <c r="G30" s="18"/>
      <c r="H30" s="18"/>
      <c r="M30" s="62"/>
      <c r="N30" s="62"/>
    </row>
    <row r="31" spans="1:14" ht="14.3" x14ac:dyDescent="0.25">
      <c r="A31" s="69" t="s">
        <v>19</v>
      </c>
      <c r="B31" s="19" t="s">
        <v>11</v>
      </c>
      <c r="C31" s="20">
        <v>1</v>
      </c>
      <c r="D31" s="20">
        <v>1</v>
      </c>
      <c r="E31" s="20">
        <v>1</v>
      </c>
      <c r="F31" s="20">
        <v>0</v>
      </c>
      <c r="G31" s="20">
        <v>0</v>
      </c>
      <c r="H31" s="20">
        <v>0</v>
      </c>
      <c r="M31" s="61"/>
      <c r="N31" s="61"/>
    </row>
    <row r="32" spans="1:14" ht="14.3" x14ac:dyDescent="0.25">
      <c r="A32" s="69"/>
      <c r="B32" s="19" t="s">
        <v>13</v>
      </c>
      <c r="C32" s="22">
        <v>37</v>
      </c>
      <c r="D32" s="22">
        <v>67</v>
      </c>
      <c r="E32" s="22">
        <v>19</v>
      </c>
      <c r="F32" s="22">
        <v>47</v>
      </c>
      <c r="G32" s="22">
        <v>25</v>
      </c>
      <c r="H32" s="22">
        <v>35</v>
      </c>
      <c r="M32" s="61"/>
      <c r="N32" s="61"/>
    </row>
    <row r="33" spans="1:14" ht="14.3" x14ac:dyDescent="0.25">
      <c r="A33" s="69"/>
      <c r="B33" s="23" t="s">
        <v>14</v>
      </c>
      <c r="C33" s="22">
        <v>1291</v>
      </c>
      <c r="D33" s="22">
        <v>1391</v>
      </c>
      <c r="E33" s="22">
        <v>1003</v>
      </c>
      <c r="F33" s="22">
        <v>1024</v>
      </c>
      <c r="G33" s="22">
        <v>967</v>
      </c>
      <c r="H33" s="22">
        <v>881</v>
      </c>
      <c r="M33" s="61"/>
      <c r="N33" s="61"/>
    </row>
    <row r="34" spans="1:14" ht="27.7" customHeight="1" x14ac:dyDescent="0.25">
      <c r="A34" s="69"/>
      <c r="B34" s="24" t="s">
        <v>15</v>
      </c>
      <c r="C34" s="22">
        <v>18</v>
      </c>
      <c r="D34" s="22">
        <v>8</v>
      </c>
      <c r="E34" s="22">
        <v>42</v>
      </c>
      <c r="F34" s="22">
        <v>29</v>
      </c>
      <c r="G34" s="22">
        <v>13</v>
      </c>
      <c r="H34" s="22">
        <v>17</v>
      </c>
      <c r="M34" s="61"/>
      <c r="N34" s="61"/>
    </row>
    <row r="35" spans="1:14" ht="14.3" x14ac:dyDescent="0.25">
      <c r="A35" s="69"/>
      <c r="B35" s="25" t="s">
        <v>16</v>
      </c>
      <c r="C35" s="26">
        <v>3159</v>
      </c>
      <c r="D35" s="26">
        <v>5861</v>
      </c>
      <c r="E35" s="26">
        <v>3027</v>
      </c>
      <c r="F35" s="26">
        <v>7184</v>
      </c>
      <c r="G35" s="26">
        <v>2193</v>
      </c>
      <c r="H35" s="26">
        <v>1798</v>
      </c>
      <c r="M35" s="61"/>
      <c r="N35" s="61"/>
    </row>
    <row r="36" spans="1:14" x14ac:dyDescent="0.25">
      <c r="A36" s="69"/>
      <c r="B36" s="16" t="s">
        <v>8</v>
      </c>
      <c r="C36" s="12">
        <f t="shared" ref="C36:H36" si="3">SUM(C31:C35)</f>
        <v>4506</v>
      </c>
      <c r="D36" s="12">
        <f t="shared" si="3"/>
        <v>7328</v>
      </c>
      <c r="E36" s="12">
        <f t="shared" si="3"/>
        <v>4092</v>
      </c>
      <c r="F36" s="12">
        <f t="shared" si="3"/>
        <v>8284</v>
      </c>
      <c r="G36" s="12">
        <f t="shared" si="3"/>
        <v>3198</v>
      </c>
      <c r="H36" s="12">
        <f t="shared" si="3"/>
        <v>2731</v>
      </c>
      <c r="M36" s="62"/>
      <c r="N36" s="62"/>
    </row>
    <row r="37" spans="1:14" ht="8.5" customHeight="1" x14ac:dyDescent="0.25">
      <c r="A37" s="13"/>
      <c r="B37" s="28"/>
      <c r="C37" s="30"/>
      <c r="D37" s="30"/>
      <c r="E37" s="30"/>
      <c r="F37" s="30"/>
      <c r="G37" s="30"/>
      <c r="H37" s="30"/>
      <c r="M37" s="61"/>
      <c r="N37" s="61"/>
    </row>
    <row r="38" spans="1:14" ht="12.75" customHeight="1" x14ac:dyDescent="0.25">
      <c r="A38" s="13"/>
      <c r="B38" s="16" t="s">
        <v>9</v>
      </c>
      <c r="C38" s="71">
        <f>D36/C36</f>
        <v>1.6262760763426543</v>
      </c>
      <c r="D38" s="72"/>
      <c r="E38" s="71">
        <f>F36/E36</f>
        <v>2.0244379276637341</v>
      </c>
      <c r="F38" s="72"/>
      <c r="G38" s="71">
        <f>H36/G36</f>
        <v>0.85397123202001246</v>
      </c>
      <c r="H38" s="72"/>
      <c r="M38" s="61"/>
      <c r="N38" s="61"/>
    </row>
    <row r="39" spans="1:14" ht="7.5" customHeight="1" x14ac:dyDescent="0.25">
      <c r="C39" s="18"/>
      <c r="D39" s="18"/>
      <c r="E39" s="18"/>
      <c r="F39" s="18"/>
      <c r="G39" s="18"/>
      <c r="H39" s="18"/>
      <c r="M39" s="61"/>
      <c r="N39" s="61"/>
    </row>
    <row r="40" spans="1:14" ht="14.95" customHeight="1" x14ac:dyDescent="0.25">
      <c r="A40" s="66" t="s">
        <v>20</v>
      </c>
      <c r="B40" s="19" t="s">
        <v>11</v>
      </c>
      <c r="C40" s="20">
        <v>0</v>
      </c>
      <c r="D40" s="21">
        <v>0</v>
      </c>
      <c r="E40" s="20">
        <v>0</v>
      </c>
      <c r="F40" s="21">
        <v>0</v>
      </c>
      <c r="G40" s="20">
        <v>1</v>
      </c>
      <c r="H40" s="21">
        <v>1</v>
      </c>
      <c r="M40" s="61"/>
      <c r="N40" s="61"/>
    </row>
    <row r="41" spans="1:14" ht="14.3" x14ac:dyDescent="0.25">
      <c r="A41" s="67"/>
      <c r="B41" s="19" t="s">
        <v>13</v>
      </c>
      <c r="C41" s="22">
        <v>48</v>
      </c>
      <c r="D41" s="22">
        <v>75</v>
      </c>
      <c r="E41" s="22">
        <v>48</v>
      </c>
      <c r="F41" s="22">
        <v>58</v>
      </c>
      <c r="G41" s="22">
        <v>48</v>
      </c>
      <c r="H41" s="22">
        <v>47</v>
      </c>
      <c r="M41" s="61"/>
      <c r="N41" s="61"/>
    </row>
    <row r="42" spans="1:14" ht="14.45" customHeight="1" x14ac:dyDescent="0.25">
      <c r="A42" s="67"/>
      <c r="B42" s="23" t="s">
        <v>14</v>
      </c>
      <c r="C42" s="22">
        <v>2092</v>
      </c>
      <c r="D42" s="22">
        <v>2292</v>
      </c>
      <c r="E42" s="22">
        <v>1149</v>
      </c>
      <c r="F42" s="22">
        <v>1572</v>
      </c>
      <c r="G42" s="22">
        <v>1149</v>
      </c>
      <c r="H42" s="22">
        <v>1658</v>
      </c>
      <c r="M42" s="62"/>
      <c r="N42" s="62"/>
    </row>
    <row r="43" spans="1:14" ht="23.3" customHeight="1" x14ac:dyDescent="0.25">
      <c r="A43" s="67"/>
      <c r="B43" s="24" t="s">
        <v>15</v>
      </c>
      <c r="C43" s="22">
        <v>35</v>
      </c>
      <c r="D43" s="22">
        <v>38</v>
      </c>
      <c r="E43" s="22">
        <v>22</v>
      </c>
      <c r="F43" s="22">
        <v>32</v>
      </c>
      <c r="G43" s="22">
        <v>16</v>
      </c>
      <c r="H43" s="22">
        <v>26</v>
      </c>
      <c r="M43" s="61"/>
      <c r="N43" s="61"/>
    </row>
    <row r="44" spans="1:14" ht="14.3" x14ac:dyDescent="0.25">
      <c r="A44" s="67"/>
      <c r="B44" s="25" t="s">
        <v>16</v>
      </c>
      <c r="C44" s="26">
        <v>4135</v>
      </c>
      <c r="D44" s="26">
        <v>3465</v>
      </c>
      <c r="E44" s="26">
        <v>3649</v>
      </c>
      <c r="F44" s="26">
        <v>4478</v>
      </c>
      <c r="G44" s="26">
        <v>2994</v>
      </c>
      <c r="H44" s="26">
        <v>2432</v>
      </c>
      <c r="M44" s="61"/>
      <c r="N44" s="61"/>
    </row>
    <row r="45" spans="1:14" ht="14.3" x14ac:dyDescent="0.25">
      <c r="A45" s="68"/>
      <c r="B45" s="16" t="s">
        <v>8</v>
      </c>
      <c r="C45" s="27">
        <f t="shared" ref="C45:H45" si="4">SUM(C40:C44)</f>
        <v>6310</v>
      </c>
      <c r="D45" s="27">
        <f t="shared" si="4"/>
        <v>5870</v>
      </c>
      <c r="E45" s="27">
        <f t="shared" si="4"/>
        <v>4868</v>
      </c>
      <c r="F45" s="27">
        <f t="shared" si="4"/>
        <v>6140</v>
      </c>
      <c r="G45" s="27">
        <f t="shared" si="4"/>
        <v>4208</v>
      </c>
      <c r="H45" s="27">
        <f t="shared" si="4"/>
        <v>4164</v>
      </c>
      <c r="M45" s="61"/>
      <c r="N45" s="61"/>
    </row>
    <row r="46" spans="1:14" ht="7.5" customHeight="1" x14ac:dyDescent="0.25">
      <c r="A46" s="13"/>
      <c r="B46" s="28"/>
      <c r="C46" s="29"/>
      <c r="D46" s="29"/>
      <c r="E46" s="29"/>
      <c r="F46" s="29"/>
      <c r="G46" s="29"/>
      <c r="H46" s="29"/>
      <c r="M46" s="61"/>
      <c r="N46" s="61"/>
    </row>
    <row r="47" spans="1:14" ht="14.3" x14ac:dyDescent="0.25">
      <c r="A47" s="13"/>
      <c r="B47" s="16" t="s">
        <v>9</v>
      </c>
      <c r="C47" s="71">
        <f>D45/C45</f>
        <v>0.93026941362916005</v>
      </c>
      <c r="D47" s="72"/>
      <c r="E47" s="71">
        <f>F45/E45</f>
        <v>1.2612982744453574</v>
      </c>
      <c r="F47" s="72"/>
      <c r="G47" s="71">
        <f>H45/G45</f>
        <v>0.98954372623574149</v>
      </c>
      <c r="H47" s="72"/>
      <c r="M47" s="61"/>
      <c r="N47" s="61"/>
    </row>
    <row r="48" spans="1:14" x14ac:dyDescent="0.25">
      <c r="C48" s="18"/>
      <c r="D48" s="18"/>
      <c r="E48" s="18"/>
      <c r="F48" s="18"/>
      <c r="G48" s="18"/>
      <c r="H48" s="18"/>
      <c r="M48" s="62"/>
      <c r="N48" s="62"/>
    </row>
    <row r="49" spans="1:14" ht="14.3" x14ac:dyDescent="0.25">
      <c r="A49" s="69" t="s">
        <v>21</v>
      </c>
      <c r="B49" s="19" t="s">
        <v>11</v>
      </c>
      <c r="C49" s="20">
        <v>2</v>
      </c>
      <c r="D49" s="20">
        <v>0</v>
      </c>
      <c r="E49" s="20">
        <v>2</v>
      </c>
      <c r="F49" s="20">
        <v>2</v>
      </c>
      <c r="G49" s="20">
        <v>4</v>
      </c>
      <c r="H49" s="20">
        <v>3</v>
      </c>
      <c r="M49" s="61"/>
      <c r="N49" s="61"/>
    </row>
    <row r="50" spans="1:14" ht="14.3" x14ac:dyDescent="0.25">
      <c r="A50" s="69"/>
      <c r="B50" s="19" t="s">
        <v>13</v>
      </c>
      <c r="C50" s="22">
        <v>120</v>
      </c>
      <c r="D50" s="22">
        <v>89</v>
      </c>
      <c r="E50" s="22">
        <v>67</v>
      </c>
      <c r="F50" s="22">
        <v>63</v>
      </c>
      <c r="G50" s="22">
        <v>73</v>
      </c>
      <c r="H50" s="22">
        <v>51</v>
      </c>
      <c r="M50" s="61"/>
      <c r="N50" s="61"/>
    </row>
    <row r="51" spans="1:14" ht="14.3" x14ac:dyDescent="0.25">
      <c r="A51" s="69" t="s">
        <v>22</v>
      </c>
      <c r="B51" s="23" t="s">
        <v>14</v>
      </c>
      <c r="C51" s="22">
        <v>2618</v>
      </c>
      <c r="D51" s="22">
        <v>2329</v>
      </c>
      <c r="E51" s="22">
        <v>1832</v>
      </c>
      <c r="F51" s="22">
        <v>1878</v>
      </c>
      <c r="G51" s="22">
        <v>1282</v>
      </c>
      <c r="H51" s="22">
        <v>1651</v>
      </c>
      <c r="M51" s="61"/>
      <c r="N51" s="61"/>
    </row>
    <row r="52" spans="1:14" ht="23.3" customHeight="1" x14ac:dyDescent="0.25">
      <c r="A52" s="69" t="s">
        <v>22</v>
      </c>
      <c r="B52" s="24" t="s">
        <v>15</v>
      </c>
      <c r="C52" s="22">
        <v>37</v>
      </c>
      <c r="D52" s="22">
        <v>28</v>
      </c>
      <c r="E52" s="22">
        <v>15</v>
      </c>
      <c r="F52" s="22">
        <v>31</v>
      </c>
      <c r="G52" s="22">
        <v>17</v>
      </c>
      <c r="H52" s="22">
        <v>17</v>
      </c>
      <c r="M52" s="61"/>
      <c r="N52" s="61"/>
    </row>
    <row r="53" spans="1:14" ht="14.3" x14ac:dyDescent="0.25">
      <c r="A53" s="69" t="s">
        <v>22</v>
      </c>
      <c r="B53" s="25" t="s">
        <v>16</v>
      </c>
      <c r="C53" s="26">
        <v>5391</v>
      </c>
      <c r="D53" s="26">
        <v>5133</v>
      </c>
      <c r="E53" s="26">
        <v>3839</v>
      </c>
      <c r="F53" s="26">
        <v>4104</v>
      </c>
      <c r="G53" s="26">
        <v>3033</v>
      </c>
      <c r="H53" s="26">
        <v>3615</v>
      </c>
      <c r="M53" s="61"/>
      <c r="N53" s="61"/>
    </row>
    <row r="54" spans="1:14" x14ac:dyDescent="0.25">
      <c r="A54" s="69" t="s">
        <v>22</v>
      </c>
      <c r="B54" s="16" t="s">
        <v>8</v>
      </c>
      <c r="C54" s="27">
        <f t="shared" ref="C54:H54" si="5">SUM(C49:C53)</f>
        <v>8168</v>
      </c>
      <c r="D54" s="27">
        <f t="shared" si="5"/>
        <v>7579</v>
      </c>
      <c r="E54" s="27">
        <f t="shared" si="5"/>
        <v>5755</v>
      </c>
      <c r="F54" s="27">
        <f t="shared" si="5"/>
        <v>6078</v>
      </c>
      <c r="G54" s="27">
        <f t="shared" si="5"/>
        <v>4409</v>
      </c>
      <c r="H54" s="27">
        <f t="shared" si="5"/>
        <v>5337</v>
      </c>
      <c r="M54" s="62"/>
      <c r="N54" s="62"/>
    </row>
    <row r="55" spans="1:14" ht="7.5" customHeight="1" x14ac:dyDescent="0.25">
      <c r="A55" s="13"/>
      <c r="B55" s="28"/>
      <c r="C55" s="29"/>
      <c r="D55" s="29"/>
      <c r="E55" s="29"/>
      <c r="F55" s="29"/>
      <c r="G55" s="29"/>
      <c r="H55" s="29"/>
      <c r="M55" s="61"/>
      <c r="N55" s="61"/>
    </row>
    <row r="56" spans="1:14" ht="14.3" x14ac:dyDescent="0.25">
      <c r="A56" s="13"/>
      <c r="B56" s="16" t="s">
        <v>9</v>
      </c>
      <c r="C56" s="71">
        <f>D54/C54</f>
        <v>0.92788932419196868</v>
      </c>
      <c r="D56" s="72"/>
      <c r="E56" s="71">
        <f>F54/E54</f>
        <v>1.0561251086012164</v>
      </c>
      <c r="F56" s="72"/>
      <c r="G56" s="71">
        <f>H54/G54</f>
        <v>1.2104785665683828</v>
      </c>
      <c r="H56" s="72"/>
      <c r="M56" s="61"/>
      <c r="N56" s="61"/>
    </row>
    <row r="57" spans="1:14" ht="14.3" x14ac:dyDescent="0.25">
      <c r="C57" s="18"/>
      <c r="D57" s="18"/>
      <c r="E57" s="18"/>
      <c r="F57" s="18"/>
      <c r="G57" s="18"/>
      <c r="H57" s="18"/>
      <c r="M57" s="61"/>
      <c r="N57" s="61"/>
    </row>
    <row r="58" spans="1:14" ht="14.3" x14ac:dyDescent="0.25">
      <c r="A58" s="69" t="s">
        <v>23</v>
      </c>
      <c r="B58" s="19" t="s">
        <v>11</v>
      </c>
      <c r="C58" s="20">
        <v>2</v>
      </c>
      <c r="D58" s="20">
        <v>0</v>
      </c>
      <c r="E58" s="20">
        <v>0</v>
      </c>
      <c r="F58" s="20">
        <v>2</v>
      </c>
      <c r="G58" s="20">
        <v>3</v>
      </c>
      <c r="H58" s="20">
        <v>1</v>
      </c>
      <c r="M58" s="61"/>
      <c r="N58" s="61"/>
    </row>
    <row r="59" spans="1:14" x14ac:dyDescent="0.25">
      <c r="A59" s="69"/>
      <c r="B59" s="32" t="s">
        <v>13</v>
      </c>
      <c r="C59" s="22">
        <v>92</v>
      </c>
      <c r="D59" s="22">
        <v>60</v>
      </c>
      <c r="E59" s="22">
        <v>79</v>
      </c>
      <c r="F59" s="22">
        <v>53</v>
      </c>
      <c r="G59" s="22">
        <v>71</v>
      </c>
      <c r="H59" s="22">
        <v>48</v>
      </c>
      <c r="M59" s="62"/>
      <c r="N59" s="62"/>
    </row>
    <row r="60" spans="1:14" ht="14.3" x14ac:dyDescent="0.25">
      <c r="A60" s="69"/>
      <c r="B60" s="23" t="s">
        <v>14</v>
      </c>
      <c r="C60" s="22">
        <v>2641</v>
      </c>
      <c r="D60" s="22">
        <v>2066</v>
      </c>
      <c r="E60" s="22">
        <v>2342</v>
      </c>
      <c r="F60" s="22">
        <v>1581</v>
      </c>
      <c r="G60" s="22">
        <v>2768</v>
      </c>
      <c r="H60" s="22">
        <v>1401</v>
      </c>
      <c r="M60" s="61"/>
      <c r="N60" s="61"/>
    </row>
    <row r="61" spans="1:14" ht="22.45" x14ac:dyDescent="0.25">
      <c r="A61" s="69"/>
      <c r="B61" s="24" t="s">
        <v>15</v>
      </c>
      <c r="C61" s="22">
        <v>14</v>
      </c>
      <c r="D61" s="22">
        <v>13</v>
      </c>
      <c r="E61" s="22">
        <v>8</v>
      </c>
      <c r="F61" s="22">
        <v>14</v>
      </c>
      <c r="G61" s="22">
        <v>15</v>
      </c>
      <c r="H61" s="22">
        <v>10</v>
      </c>
      <c r="M61" s="61"/>
      <c r="N61" s="61"/>
    </row>
    <row r="62" spans="1:14" ht="14.3" x14ac:dyDescent="0.25">
      <c r="A62" s="69"/>
      <c r="B62" s="25" t="s">
        <v>16</v>
      </c>
      <c r="C62" s="26">
        <v>6306</v>
      </c>
      <c r="D62" s="26">
        <v>5320</v>
      </c>
      <c r="E62" s="26">
        <v>4687</v>
      </c>
      <c r="F62" s="26">
        <v>4180</v>
      </c>
      <c r="G62" s="64">
        <v>3781</v>
      </c>
      <c r="H62" s="64">
        <v>3470</v>
      </c>
      <c r="M62" s="61"/>
      <c r="N62" s="61"/>
    </row>
    <row r="63" spans="1:14" ht="14.3" x14ac:dyDescent="0.25">
      <c r="A63" s="69"/>
      <c r="B63" s="16" t="s">
        <v>8</v>
      </c>
      <c r="C63" s="12">
        <f t="shared" ref="C63:H63" si="6">SUM(C58:C62)</f>
        <v>9055</v>
      </c>
      <c r="D63" s="12">
        <f t="shared" si="6"/>
        <v>7459</v>
      </c>
      <c r="E63" s="12">
        <f t="shared" si="6"/>
        <v>7116</v>
      </c>
      <c r="F63" s="12">
        <f t="shared" si="6"/>
        <v>5830</v>
      </c>
      <c r="G63" s="12">
        <f t="shared" si="6"/>
        <v>6638</v>
      </c>
      <c r="H63" s="12">
        <f t="shared" si="6"/>
        <v>4930</v>
      </c>
      <c r="M63" s="61"/>
      <c r="N63" s="61"/>
    </row>
    <row r="64" spans="1:14" ht="7.5" customHeight="1" x14ac:dyDescent="0.25">
      <c r="A64" s="13"/>
      <c r="B64" s="28"/>
      <c r="C64" s="30"/>
      <c r="D64" s="30"/>
      <c r="E64" s="30"/>
      <c r="F64" s="30"/>
      <c r="G64" s="30"/>
      <c r="H64" s="30"/>
      <c r="M64" s="62"/>
      <c r="N64" s="62"/>
    </row>
    <row r="65" spans="1:14" ht="14.3" x14ac:dyDescent="0.25">
      <c r="A65" s="13"/>
      <c r="B65" s="16" t="s">
        <v>9</v>
      </c>
      <c r="C65" s="71">
        <f>D63/C63</f>
        <v>0.82374378796245173</v>
      </c>
      <c r="D65" s="72"/>
      <c r="E65" s="71">
        <f>F63/E63</f>
        <v>0.81928049465992125</v>
      </c>
      <c r="F65" s="72"/>
      <c r="G65" s="71">
        <f>H63/G63</f>
        <v>0.74269358240433869</v>
      </c>
      <c r="H65" s="72"/>
      <c r="M65" s="61"/>
      <c r="N65" s="61"/>
    </row>
    <row r="66" spans="1:14" ht="14.3" x14ac:dyDescent="0.25">
      <c r="C66" s="18"/>
      <c r="D66" s="18"/>
      <c r="E66" s="18"/>
      <c r="F66" s="18"/>
      <c r="G66" s="18"/>
      <c r="H66" s="18"/>
      <c r="M66" s="61"/>
      <c r="N66" s="61"/>
    </row>
    <row r="67" spans="1:14" ht="14.45" customHeight="1" x14ac:dyDescent="0.25">
      <c r="A67" s="66" t="s">
        <v>24</v>
      </c>
      <c r="B67" s="19" t="s">
        <v>13</v>
      </c>
      <c r="C67" s="9">
        <v>84</v>
      </c>
      <c r="D67" s="9">
        <v>82</v>
      </c>
      <c r="E67" s="9">
        <v>82</v>
      </c>
      <c r="F67" s="9">
        <v>83</v>
      </c>
      <c r="G67" s="9">
        <v>82</v>
      </c>
      <c r="H67" s="9">
        <v>48</v>
      </c>
      <c r="M67" s="61"/>
      <c r="N67" s="61"/>
    </row>
    <row r="68" spans="1:14" ht="14.45" customHeight="1" x14ac:dyDescent="0.25">
      <c r="A68" s="67"/>
      <c r="B68" s="33" t="s">
        <v>14</v>
      </c>
      <c r="C68" s="34">
        <v>1941</v>
      </c>
      <c r="D68" s="34">
        <v>1914</v>
      </c>
      <c r="E68" s="34">
        <v>1831</v>
      </c>
      <c r="F68" s="34">
        <v>1412</v>
      </c>
      <c r="G68" s="34">
        <v>1312</v>
      </c>
      <c r="H68" s="34">
        <v>1351</v>
      </c>
      <c r="M68" s="61"/>
      <c r="N68" s="61"/>
    </row>
    <row r="69" spans="1:14" ht="22.45" x14ac:dyDescent="0.25">
      <c r="A69" s="67"/>
      <c r="B69" s="24" t="s">
        <v>15</v>
      </c>
      <c r="C69" s="22">
        <v>26</v>
      </c>
      <c r="D69" s="22">
        <v>38</v>
      </c>
      <c r="E69" s="22">
        <v>8</v>
      </c>
      <c r="F69" s="22">
        <v>20</v>
      </c>
      <c r="G69" s="22">
        <v>19</v>
      </c>
      <c r="H69" s="22">
        <v>10</v>
      </c>
      <c r="M69" s="61"/>
      <c r="N69" s="61"/>
    </row>
    <row r="70" spans="1:14" ht="14.45" customHeight="1" x14ac:dyDescent="0.25">
      <c r="A70" s="67"/>
      <c r="B70" s="25" t="s">
        <v>16</v>
      </c>
      <c r="C70" s="26">
        <v>3356</v>
      </c>
      <c r="D70" s="26">
        <v>3008</v>
      </c>
      <c r="E70" s="26">
        <v>3425</v>
      </c>
      <c r="F70" s="26">
        <v>3331</v>
      </c>
      <c r="G70" s="26">
        <v>2846</v>
      </c>
      <c r="H70" s="26">
        <v>2696</v>
      </c>
    </row>
    <row r="71" spans="1:14" ht="14.45" customHeight="1" x14ac:dyDescent="0.25">
      <c r="A71" s="68"/>
      <c r="B71" s="16" t="s">
        <v>8</v>
      </c>
      <c r="C71" s="12">
        <f t="shared" ref="C71:H71" si="7">SUM(C67:C70)</f>
        <v>5407</v>
      </c>
      <c r="D71" s="12">
        <f t="shared" si="7"/>
        <v>5042</v>
      </c>
      <c r="E71" s="12">
        <f t="shared" si="7"/>
        <v>5346</v>
      </c>
      <c r="F71" s="12">
        <f t="shared" si="7"/>
        <v>4846</v>
      </c>
      <c r="G71" s="12">
        <f t="shared" si="7"/>
        <v>4259</v>
      </c>
      <c r="H71" s="12">
        <f t="shared" si="7"/>
        <v>4105</v>
      </c>
    </row>
    <row r="72" spans="1:14" ht="7.5" customHeight="1" x14ac:dyDescent="0.25">
      <c r="A72" s="13"/>
      <c r="B72" s="28"/>
      <c r="C72" s="30"/>
      <c r="D72" s="30"/>
      <c r="E72" s="30"/>
      <c r="F72" s="30"/>
      <c r="G72" s="30"/>
      <c r="H72" s="30"/>
    </row>
    <row r="73" spans="1:14" x14ac:dyDescent="0.25">
      <c r="A73" s="13"/>
      <c r="B73" s="16" t="s">
        <v>9</v>
      </c>
      <c r="C73" s="71">
        <f>D71/C71</f>
        <v>0.93249491400036988</v>
      </c>
      <c r="D73" s="72"/>
      <c r="E73" s="71">
        <f>F71/E71</f>
        <v>0.9064721286943509</v>
      </c>
      <c r="F73" s="72"/>
      <c r="G73" s="71">
        <f>H71/G71</f>
        <v>0.96384127729513969</v>
      </c>
      <c r="H73" s="72"/>
    </row>
    <row r="74" spans="1:14" x14ac:dyDescent="0.25">
      <c r="C74" s="18"/>
      <c r="D74" s="18"/>
      <c r="E74" s="18"/>
      <c r="F74" s="18"/>
      <c r="G74" s="18"/>
      <c r="H74" s="18"/>
    </row>
    <row r="75" spans="1:14" ht="12.75" customHeight="1" x14ac:dyDescent="0.25">
      <c r="A75" s="66" t="s">
        <v>25</v>
      </c>
      <c r="B75" s="19" t="s">
        <v>13</v>
      </c>
      <c r="C75" s="49">
        <v>74</v>
      </c>
      <c r="D75" s="50">
        <v>59</v>
      </c>
      <c r="E75" s="49">
        <v>41</v>
      </c>
      <c r="F75" s="50">
        <v>35</v>
      </c>
      <c r="G75" s="49">
        <v>54</v>
      </c>
      <c r="H75" s="50">
        <v>53</v>
      </c>
    </row>
    <row r="76" spans="1:14" x14ac:dyDescent="0.25">
      <c r="A76" s="67"/>
      <c r="B76" s="33" t="s">
        <v>14</v>
      </c>
      <c r="C76" s="22">
        <v>2523</v>
      </c>
      <c r="D76" s="22">
        <v>2453</v>
      </c>
      <c r="E76" s="22">
        <v>2030</v>
      </c>
      <c r="F76" s="22">
        <v>1409</v>
      </c>
      <c r="G76" s="22">
        <v>1356</v>
      </c>
      <c r="H76" s="22">
        <v>1827</v>
      </c>
    </row>
    <row r="77" spans="1:14" ht="22.45" x14ac:dyDescent="0.25">
      <c r="A77" s="67"/>
      <c r="B77" s="24" t="s">
        <v>15</v>
      </c>
      <c r="C77" s="22">
        <v>12</v>
      </c>
      <c r="D77" s="22">
        <v>16</v>
      </c>
      <c r="E77" s="22">
        <v>7</v>
      </c>
      <c r="F77" s="22">
        <v>14</v>
      </c>
      <c r="G77" s="22">
        <v>16</v>
      </c>
      <c r="H77" s="22">
        <v>8</v>
      </c>
    </row>
    <row r="78" spans="1:14" x14ac:dyDescent="0.25">
      <c r="A78" s="67"/>
      <c r="B78" s="25" t="s">
        <v>16</v>
      </c>
      <c r="C78" s="26">
        <v>3923</v>
      </c>
      <c r="D78" s="26">
        <v>6955</v>
      </c>
      <c r="E78" s="26">
        <v>3294</v>
      </c>
      <c r="F78" s="26">
        <v>3143</v>
      </c>
      <c r="G78" s="26">
        <v>2679</v>
      </c>
      <c r="H78" s="26">
        <v>2620</v>
      </c>
    </row>
    <row r="79" spans="1:14" x14ac:dyDescent="0.25">
      <c r="A79" s="68"/>
      <c r="B79" s="16" t="s">
        <v>8</v>
      </c>
      <c r="C79" s="12">
        <f t="shared" ref="C79:D79" si="8">SUM(C75:C78)</f>
        <v>6532</v>
      </c>
      <c r="D79" s="12">
        <f t="shared" si="8"/>
        <v>9483</v>
      </c>
      <c r="E79" s="12">
        <f>SUM(E75:E78)</f>
        <v>5372</v>
      </c>
      <c r="F79" s="12">
        <f t="shared" ref="F79:H79" si="9">SUM(F75:F78)</f>
        <v>4601</v>
      </c>
      <c r="G79" s="12">
        <f t="shared" si="9"/>
        <v>4105</v>
      </c>
      <c r="H79" s="12">
        <f t="shared" si="9"/>
        <v>4508</v>
      </c>
    </row>
    <row r="80" spans="1:14" ht="7.5" customHeight="1" x14ac:dyDescent="0.25">
      <c r="A80" s="13"/>
      <c r="B80" s="28"/>
      <c r="C80" s="30"/>
      <c r="D80" s="30"/>
      <c r="E80" s="30"/>
      <c r="F80" s="30"/>
      <c r="G80" s="30"/>
      <c r="H80" s="30"/>
    </row>
    <row r="81" spans="1:8" x14ac:dyDescent="0.25">
      <c r="A81" s="13"/>
      <c r="B81" s="16" t="s">
        <v>9</v>
      </c>
      <c r="C81" s="71">
        <f>D79/C79</f>
        <v>1.4517758726270666</v>
      </c>
      <c r="D81" s="72"/>
      <c r="E81" s="71">
        <f>F79/E79</f>
        <v>0.85647803425167535</v>
      </c>
      <c r="F81" s="72"/>
      <c r="G81" s="71">
        <f>H79/G79</f>
        <v>1.0981729598051158</v>
      </c>
      <c r="H81" s="72"/>
    </row>
    <row r="83" spans="1:8" ht="12.75" customHeight="1" x14ac:dyDescent="0.25">
      <c r="A83" s="69" t="s">
        <v>26</v>
      </c>
      <c r="B83" s="19" t="s">
        <v>11</v>
      </c>
      <c r="C83" s="20">
        <v>0</v>
      </c>
      <c r="D83" s="51">
        <v>0</v>
      </c>
      <c r="E83" s="20">
        <v>2</v>
      </c>
      <c r="F83" s="51">
        <v>0</v>
      </c>
      <c r="G83" s="20">
        <v>0</v>
      </c>
      <c r="H83" s="51">
        <v>2</v>
      </c>
    </row>
    <row r="84" spans="1:8" x14ac:dyDescent="0.25">
      <c r="A84" s="69"/>
      <c r="B84" s="32" t="s">
        <v>13</v>
      </c>
      <c r="C84" s="22">
        <v>52</v>
      </c>
      <c r="D84" s="52">
        <v>57</v>
      </c>
      <c r="E84" s="22">
        <v>30</v>
      </c>
      <c r="F84" s="52">
        <v>56</v>
      </c>
      <c r="G84" s="22">
        <v>32</v>
      </c>
      <c r="H84" s="52">
        <v>41</v>
      </c>
    </row>
    <row r="85" spans="1:8" x14ac:dyDescent="0.25">
      <c r="A85" s="69"/>
      <c r="B85" s="23" t="s">
        <v>14</v>
      </c>
      <c r="C85" s="22">
        <v>1274</v>
      </c>
      <c r="D85" s="52">
        <v>1266</v>
      </c>
      <c r="E85" s="22">
        <v>796</v>
      </c>
      <c r="F85" s="52">
        <v>1049</v>
      </c>
      <c r="G85" s="22">
        <v>599</v>
      </c>
      <c r="H85" s="52">
        <v>670</v>
      </c>
    </row>
    <row r="86" spans="1:8" ht="23.3" customHeight="1" x14ac:dyDescent="0.25">
      <c r="A86" s="69"/>
      <c r="B86" s="24" t="s">
        <v>15</v>
      </c>
      <c r="C86" s="22">
        <v>13</v>
      </c>
      <c r="D86" s="52">
        <v>12</v>
      </c>
      <c r="E86" s="22">
        <v>7</v>
      </c>
      <c r="F86" s="52">
        <v>6</v>
      </c>
      <c r="G86" s="22">
        <v>11</v>
      </c>
      <c r="H86" s="52">
        <v>9</v>
      </c>
    </row>
    <row r="87" spans="1:8" x14ac:dyDescent="0.25">
      <c r="A87" s="69"/>
      <c r="B87" s="25" t="s">
        <v>16</v>
      </c>
      <c r="C87" s="26">
        <v>3666</v>
      </c>
      <c r="D87" s="53">
        <v>3644</v>
      </c>
      <c r="E87" s="26">
        <v>2905</v>
      </c>
      <c r="F87" s="53">
        <v>3341</v>
      </c>
      <c r="G87" s="26">
        <v>1885</v>
      </c>
      <c r="H87" s="53">
        <v>1851</v>
      </c>
    </row>
    <row r="88" spans="1:8" x14ac:dyDescent="0.25">
      <c r="A88" s="69"/>
      <c r="B88" s="16" t="s">
        <v>8</v>
      </c>
      <c r="C88" s="12">
        <f>SUM(C83:C87)</f>
        <v>5005</v>
      </c>
      <c r="D88" s="12">
        <f t="shared" ref="D88:H88" si="10">SUM(D83:D87)</f>
        <v>4979</v>
      </c>
      <c r="E88" s="12">
        <f t="shared" si="10"/>
        <v>3740</v>
      </c>
      <c r="F88" s="12">
        <f t="shared" si="10"/>
        <v>4452</v>
      </c>
      <c r="G88" s="12">
        <f t="shared" si="10"/>
        <v>2527</v>
      </c>
      <c r="H88" s="12">
        <f t="shared" si="10"/>
        <v>2573</v>
      </c>
    </row>
    <row r="89" spans="1:8" ht="7.5" customHeight="1" x14ac:dyDescent="0.25">
      <c r="A89" s="13"/>
      <c r="B89" s="28"/>
      <c r="C89" s="29"/>
      <c r="D89" s="29"/>
      <c r="E89" s="29"/>
      <c r="F89" s="29"/>
      <c r="G89" s="29"/>
      <c r="H89" s="29"/>
    </row>
    <row r="90" spans="1:8" x14ac:dyDescent="0.25">
      <c r="A90" s="13"/>
      <c r="B90" s="16" t="s">
        <v>9</v>
      </c>
      <c r="C90" s="71">
        <f>D88/C88</f>
        <v>0.9948051948051948</v>
      </c>
      <c r="D90" s="72"/>
      <c r="E90" s="71">
        <f>F88/E88</f>
        <v>1.1903743315508022</v>
      </c>
      <c r="F90" s="72"/>
      <c r="G90" s="71">
        <f>H88/G88</f>
        <v>1.0182034032449545</v>
      </c>
      <c r="H90" s="72"/>
    </row>
    <row r="92" spans="1:8" x14ac:dyDescent="0.25">
      <c r="A92" s="70"/>
      <c r="B92" s="70"/>
    </row>
    <row r="93" spans="1:8" ht="27" customHeight="1" x14ac:dyDescent="0.25">
      <c r="A93" s="70"/>
      <c r="B93" s="70"/>
    </row>
    <row r="94" spans="1:8" ht="28.2" customHeight="1" x14ac:dyDescent="0.25">
      <c r="A94" s="70" t="s">
        <v>27</v>
      </c>
      <c r="B94" s="70"/>
      <c r="C94" s="70"/>
      <c r="E94" s="31"/>
      <c r="G94" s="31"/>
    </row>
  </sheetData>
  <mergeCells count="44">
    <mergeCell ref="C73:D73"/>
    <mergeCell ref="C81:D81"/>
    <mergeCell ref="C90:D90"/>
    <mergeCell ref="G56:H56"/>
    <mergeCell ref="G65:H65"/>
    <mergeCell ref="G73:H73"/>
    <mergeCell ref="G81:H81"/>
    <mergeCell ref="G90:H90"/>
    <mergeCell ref="G11:H11"/>
    <mergeCell ref="G20:H20"/>
    <mergeCell ref="G29:H29"/>
    <mergeCell ref="G38:H38"/>
    <mergeCell ref="G47:H47"/>
    <mergeCell ref="E56:F56"/>
    <mergeCell ref="E65:F65"/>
    <mergeCell ref="E73:F73"/>
    <mergeCell ref="E81:F81"/>
    <mergeCell ref="E90:F90"/>
    <mergeCell ref="E11:F11"/>
    <mergeCell ref="E20:F20"/>
    <mergeCell ref="E29:F29"/>
    <mergeCell ref="E38:F38"/>
    <mergeCell ref="E47:F47"/>
    <mergeCell ref="A94:C94"/>
    <mergeCell ref="A93:B93"/>
    <mergeCell ref="A75:A79"/>
    <mergeCell ref="A83:A88"/>
    <mergeCell ref="A92:B92"/>
    <mergeCell ref="A3:D3"/>
    <mergeCell ref="A40:A45"/>
    <mergeCell ref="A49:A54"/>
    <mergeCell ref="A58:A63"/>
    <mergeCell ref="A67:A71"/>
    <mergeCell ref="A6:A9"/>
    <mergeCell ref="A13:A18"/>
    <mergeCell ref="A22:A27"/>
    <mergeCell ref="A31:A36"/>
    <mergeCell ref="C47:D47"/>
    <mergeCell ref="C38:D38"/>
    <mergeCell ref="C11:D11"/>
    <mergeCell ref="C20:D20"/>
    <mergeCell ref="C29:D29"/>
    <mergeCell ref="C56:D56"/>
    <mergeCell ref="C65:D65"/>
  </mergeCells>
  <conditionalFormatting sqref="C11:F11">
    <cfRule type="cellIs" dxfId="100" priority="265" operator="greaterThan">
      <formula>1</formula>
    </cfRule>
    <cfRule type="cellIs" dxfId="99" priority="284" operator="lessThan">
      <formula>1</formula>
    </cfRule>
  </conditionalFormatting>
  <conditionalFormatting sqref="C47:F47 C38:F38 C20:F20 C29:F29 C56:F56 C65:F65 C73:F73 C81:F81 C90:F90">
    <cfRule type="cellIs" dxfId="98" priority="262" operator="lessThan">
      <formula>1</formula>
    </cfRule>
    <cfRule type="cellIs" dxfId="97" priority="263" operator="lessThan">
      <formula>0.99</formula>
    </cfRule>
    <cfRule type="cellIs" dxfId="96" priority="264" operator="greaterThan">
      <formula>1</formula>
    </cfRule>
  </conditionalFormatting>
  <conditionalFormatting sqref="G11:H11">
    <cfRule type="cellIs" dxfId="95" priority="75" operator="greaterThan">
      <formula>1</formula>
    </cfRule>
    <cfRule type="cellIs" dxfId="94" priority="76" operator="lessThan">
      <formula>1</formula>
    </cfRule>
  </conditionalFormatting>
  <conditionalFormatting sqref="G38:H38 G56:H56 G65:H65 G73:H73 G81:H81 G20:H20 G47:H47 G90:H90">
    <cfRule type="cellIs" dxfId="93" priority="72" operator="lessThan">
      <formula>1</formula>
    </cfRule>
    <cfRule type="cellIs" dxfId="92" priority="73" operator="lessThan">
      <formula>0.99</formula>
    </cfRule>
    <cfRule type="cellIs" dxfId="91" priority="74" operator="greaterThan">
      <formula>1</formula>
    </cfRule>
  </conditionalFormatting>
  <conditionalFormatting sqref="G29:H29">
    <cfRule type="cellIs" dxfId="90" priority="69" operator="lessThan">
      <formula>1</formula>
    </cfRule>
    <cfRule type="cellIs" dxfId="89" priority="70" operator="lessThan">
      <formula>0.99</formula>
    </cfRule>
    <cfRule type="cellIs" dxfId="88" priority="71" operator="greaterThan">
      <formula>1</formula>
    </cfRule>
  </conditionalFormatting>
  <conditionalFormatting sqref="G11:H11">
    <cfRule type="cellIs" dxfId="87" priority="67" operator="greaterThan">
      <formula>1</formula>
    </cfRule>
    <cfRule type="cellIs" dxfId="86" priority="68" operator="lessThan">
      <formula>1</formula>
    </cfRule>
  </conditionalFormatting>
  <conditionalFormatting sqref="G20:H20">
    <cfRule type="cellIs" dxfId="85" priority="65" operator="greaterThan">
      <formula>1</formula>
    </cfRule>
    <cfRule type="cellIs" dxfId="84" priority="66" operator="lessThan">
      <formula>1</formula>
    </cfRule>
  </conditionalFormatting>
  <conditionalFormatting sqref="G29:H29">
    <cfRule type="cellIs" dxfId="83" priority="63" operator="greaterThan">
      <formula>1</formula>
    </cfRule>
    <cfRule type="cellIs" dxfId="82" priority="64" operator="lessThan">
      <formula>1</formula>
    </cfRule>
  </conditionalFormatting>
  <conditionalFormatting sqref="G38:H38">
    <cfRule type="cellIs" dxfId="81" priority="61" operator="greaterThan">
      <formula>1</formula>
    </cfRule>
    <cfRule type="cellIs" dxfId="80" priority="62" operator="lessThan">
      <formula>1</formula>
    </cfRule>
  </conditionalFormatting>
  <conditionalFormatting sqref="G47:H47">
    <cfRule type="cellIs" dxfId="79" priority="59" operator="greaterThan">
      <formula>1</formula>
    </cfRule>
    <cfRule type="cellIs" dxfId="78" priority="60" operator="lessThan">
      <formula>1</formula>
    </cfRule>
  </conditionalFormatting>
  <conditionalFormatting sqref="G56:H56">
    <cfRule type="cellIs" dxfId="77" priority="57" operator="greaterThan">
      <formula>1</formula>
    </cfRule>
    <cfRule type="cellIs" dxfId="76" priority="58" operator="lessThan">
      <formula>1</formula>
    </cfRule>
  </conditionalFormatting>
  <conditionalFormatting sqref="G65:H65">
    <cfRule type="cellIs" dxfId="75" priority="55" operator="greaterThan">
      <formula>1</formula>
    </cfRule>
    <cfRule type="cellIs" dxfId="74" priority="56" operator="lessThan">
      <formula>1</formula>
    </cfRule>
  </conditionalFormatting>
  <conditionalFormatting sqref="G73:H73">
    <cfRule type="cellIs" dxfId="73" priority="53" operator="greaterThan">
      <formula>1</formula>
    </cfRule>
    <cfRule type="cellIs" dxfId="72" priority="54" operator="lessThan">
      <formula>1</formula>
    </cfRule>
  </conditionalFormatting>
  <conditionalFormatting sqref="G81:H81">
    <cfRule type="cellIs" dxfId="71" priority="51" operator="greaterThan">
      <formula>1</formula>
    </cfRule>
    <cfRule type="cellIs" dxfId="70" priority="52" operator="lessThan">
      <formula>1</formula>
    </cfRule>
  </conditionalFormatting>
  <conditionalFormatting sqref="G90:H90">
    <cfRule type="cellIs" dxfId="69" priority="49" operator="greaterThan">
      <formula>1</formula>
    </cfRule>
    <cfRule type="cellIs" dxfId="68" priority="50" operator="lessThan">
      <formula>1</formula>
    </cfRule>
  </conditionalFormatting>
  <conditionalFormatting sqref="C11:F11">
    <cfRule type="cellIs" dxfId="67" priority="47" operator="greaterThan">
      <formula>1</formula>
    </cfRule>
    <cfRule type="cellIs" dxfId="66" priority="48" operator="lessThan">
      <formula>1</formula>
    </cfRule>
  </conditionalFormatting>
  <conditionalFormatting sqref="E38:F38 E81:F81 E47:F47 E90:F90 C20:F20 C56:F56 C65:F65 C73:F73">
    <cfRule type="cellIs" dxfId="65" priority="44" operator="lessThan">
      <formula>1</formula>
    </cfRule>
    <cfRule type="cellIs" dxfId="64" priority="45" operator="lessThan">
      <formula>0.99</formula>
    </cfRule>
    <cfRule type="cellIs" dxfId="63" priority="46" operator="greaterThan">
      <formula>1</formula>
    </cfRule>
  </conditionalFormatting>
  <conditionalFormatting sqref="C29:F29">
    <cfRule type="cellIs" dxfId="62" priority="41" operator="lessThan">
      <formula>1</formula>
    </cfRule>
    <cfRule type="cellIs" dxfId="61" priority="42" operator="lessThan">
      <formula>0.99</formula>
    </cfRule>
    <cfRule type="cellIs" dxfId="60" priority="43" operator="greaterThan">
      <formula>1</formula>
    </cfRule>
  </conditionalFormatting>
  <conditionalFormatting sqref="C11:F11">
    <cfRule type="cellIs" dxfId="59" priority="39" operator="greaterThan">
      <formula>1</formula>
    </cfRule>
    <cfRule type="cellIs" dxfId="58" priority="40" operator="lessThan">
      <formula>1</formula>
    </cfRule>
  </conditionalFormatting>
  <conditionalFormatting sqref="C20:F20">
    <cfRule type="cellIs" dxfId="57" priority="37" operator="greaterThan">
      <formula>1</formula>
    </cfRule>
    <cfRule type="cellIs" dxfId="56" priority="38" operator="lessThan">
      <formula>1</formula>
    </cfRule>
  </conditionalFormatting>
  <conditionalFormatting sqref="C29:F29">
    <cfRule type="cellIs" dxfId="55" priority="35" operator="greaterThan">
      <formula>1</formula>
    </cfRule>
    <cfRule type="cellIs" dxfId="54" priority="36" operator="lessThan">
      <formula>1</formula>
    </cfRule>
  </conditionalFormatting>
  <conditionalFormatting sqref="E38:F38">
    <cfRule type="cellIs" dxfId="53" priority="33" operator="greaterThan">
      <formula>1</formula>
    </cfRule>
    <cfRule type="cellIs" dxfId="52" priority="34" operator="lessThan">
      <formula>1</formula>
    </cfRule>
  </conditionalFormatting>
  <conditionalFormatting sqref="E47:F47">
    <cfRule type="cellIs" dxfId="51" priority="31" operator="greaterThan">
      <formula>1</formula>
    </cfRule>
    <cfRule type="cellIs" dxfId="50" priority="32" operator="lessThan">
      <formula>1</formula>
    </cfRule>
  </conditionalFormatting>
  <conditionalFormatting sqref="C56:F56">
    <cfRule type="cellIs" dxfId="49" priority="29" operator="greaterThan">
      <formula>1</formula>
    </cfRule>
    <cfRule type="cellIs" dxfId="48" priority="30" operator="lessThan">
      <formula>1</formula>
    </cfRule>
  </conditionalFormatting>
  <conditionalFormatting sqref="C65:F65">
    <cfRule type="cellIs" dxfId="47" priority="27" operator="greaterThan">
      <formula>1</formula>
    </cfRule>
    <cfRule type="cellIs" dxfId="46" priority="28" operator="lessThan">
      <formula>1</formula>
    </cfRule>
  </conditionalFormatting>
  <conditionalFormatting sqref="C73:F73">
    <cfRule type="cellIs" dxfId="45" priority="25" operator="greaterThan">
      <formula>1</formula>
    </cfRule>
    <cfRule type="cellIs" dxfId="44" priority="26" operator="lessThan">
      <formula>1</formula>
    </cfRule>
  </conditionalFormatting>
  <conditionalFormatting sqref="E81:F81">
    <cfRule type="cellIs" dxfId="43" priority="23" operator="greaterThan">
      <formula>1</formula>
    </cfRule>
    <cfRule type="cellIs" dxfId="42" priority="24" operator="lessThan">
      <formula>1</formula>
    </cfRule>
  </conditionalFormatting>
  <conditionalFormatting sqref="E90:F90">
    <cfRule type="cellIs" dxfId="41" priority="21" operator="greaterThan">
      <formula>1</formula>
    </cfRule>
    <cfRule type="cellIs" dxfId="40" priority="22" operator="lessThan">
      <formula>1</formula>
    </cfRule>
  </conditionalFormatting>
  <conditionalFormatting sqref="C47:D47">
    <cfRule type="cellIs" dxfId="39" priority="18" operator="lessThan">
      <formula>1</formula>
    </cfRule>
    <cfRule type="cellIs" dxfId="38" priority="19" operator="lessThan">
      <formula>0.99</formula>
    </cfRule>
    <cfRule type="cellIs" dxfId="37" priority="20" operator="greaterThan">
      <formula>1</formula>
    </cfRule>
  </conditionalFormatting>
  <conditionalFormatting sqref="C47:D47">
    <cfRule type="cellIs" dxfId="36" priority="16" operator="greaterThan">
      <formula>1</formula>
    </cfRule>
    <cfRule type="cellIs" dxfId="35" priority="17" operator="lessThan">
      <formula>1</formula>
    </cfRule>
  </conditionalFormatting>
  <conditionalFormatting sqref="C38:D38">
    <cfRule type="cellIs" dxfId="34" priority="13" operator="lessThan">
      <formula>1</formula>
    </cfRule>
    <cfRule type="cellIs" dxfId="33" priority="14" operator="lessThan">
      <formula>0.99</formula>
    </cfRule>
    <cfRule type="cellIs" dxfId="32" priority="15" operator="greaterThan">
      <formula>1</formula>
    </cfRule>
  </conditionalFormatting>
  <conditionalFormatting sqref="C38:D38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C81:D81">
    <cfRule type="cellIs" dxfId="29" priority="8" operator="lessThan">
      <formula>1</formula>
    </cfRule>
    <cfRule type="cellIs" dxfId="28" priority="9" operator="lessThan">
      <formula>0.99</formula>
    </cfRule>
    <cfRule type="cellIs" dxfId="27" priority="10" operator="greaterThan">
      <formula>1</formula>
    </cfRule>
  </conditionalFormatting>
  <conditionalFormatting sqref="C81:D81">
    <cfRule type="cellIs" dxfId="26" priority="6" operator="greaterThan">
      <formula>1</formula>
    </cfRule>
    <cfRule type="cellIs" dxfId="25" priority="7" operator="lessThan">
      <formula>1</formula>
    </cfRule>
  </conditionalFormatting>
  <conditionalFormatting sqref="C90:D90">
    <cfRule type="cellIs" dxfId="24" priority="3" operator="lessThan">
      <formula>1</formula>
    </cfRule>
    <cfRule type="cellIs" dxfId="23" priority="4" operator="lessThan">
      <formula>0.99</formula>
    </cfRule>
    <cfRule type="cellIs" dxfId="22" priority="5" operator="greaterThan">
      <formula>1</formula>
    </cfRule>
  </conditionalFormatting>
  <conditionalFormatting sqref="C90:D90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tabSelected="1" zoomScaleNormal="100" workbookViewId="0">
      <selection activeCell="D9" sqref="D9"/>
    </sheetView>
  </sheetViews>
  <sheetFormatPr defaultColWidth="9.125" defaultRowHeight="13.6" x14ac:dyDescent="0.25"/>
  <cols>
    <col min="1" max="1" width="29.25" style="2" customWidth="1"/>
    <col min="2" max="2" width="20.125" style="2" customWidth="1"/>
    <col min="3" max="3" width="15.25" style="2" customWidth="1"/>
    <col min="4" max="4" width="14.75" style="2" customWidth="1"/>
    <col min="5" max="5" width="11.25" style="2" customWidth="1"/>
    <col min="6" max="6" width="9.125" style="2"/>
    <col min="7" max="7" width="44.875" style="2" bestFit="1" customWidth="1"/>
    <col min="8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5" s="36" customFormat="1" ht="16.3" x14ac:dyDescent="0.25">
      <c r="A1" s="35" t="s">
        <v>0</v>
      </c>
    </row>
    <row r="2" spans="1:5" s="36" customFormat="1" ht="14.3" x14ac:dyDescent="0.25">
      <c r="A2" s="37" t="s">
        <v>28</v>
      </c>
    </row>
    <row r="3" spans="1:5" s="36" customFormat="1" ht="13.95" customHeight="1" x14ac:dyDescent="0.25">
      <c r="A3" s="65" t="s">
        <v>36</v>
      </c>
      <c r="B3" s="65"/>
      <c r="C3" s="65"/>
      <c r="D3" s="65"/>
    </row>
    <row r="4" spans="1:5" s="36" customFormat="1" x14ac:dyDescent="0.25">
      <c r="A4" s="63"/>
    </row>
    <row r="5" spans="1:5" s="36" customFormat="1" ht="32.950000000000003" customHeight="1" x14ac:dyDescent="0.25">
      <c r="A5" s="5" t="s">
        <v>2</v>
      </c>
      <c r="B5" s="55" t="s">
        <v>3</v>
      </c>
      <c r="C5" s="57" t="s">
        <v>35</v>
      </c>
      <c r="D5" s="57" t="s">
        <v>37</v>
      </c>
      <c r="E5" s="56" t="s">
        <v>29</v>
      </c>
    </row>
    <row r="6" spans="1:5" s="36" customFormat="1" ht="8.5" customHeight="1" x14ac:dyDescent="0.25">
      <c r="A6" s="13"/>
      <c r="B6" s="38"/>
      <c r="C6" s="39"/>
      <c r="D6" s="39"/>
      <c r="E6" s="39"/>
    </row>
    <row r="7" spans="1:5" s="36" customFormat="1" ht="28.9" customHeight="1" x14ac:dyDescent="0.25">
      <c r="A7" s="40" t="s">
        <v>30</v>
      </c>
      <c r="B7" s="41" t="s">
        <v>8</v>
      </c>
      <c r="C7" s="42">
        <v>16549</v>
      </c>
      <c r="D7" s="42">
        <v>14211</v>
      </c>
      <c r="E7" s="43">
        <f>(D7-C7)/C7</f>
        <v>-0.14127741857514048</v>
      </c>
    </row>
    <row r="8" spans="1:5" s="36" customFormat="1" ht="8.5" customHeight="1" x14ac:dyDescent="0.25">
      <c r="A8" s="13"/>
      <c r="B8" s="38"/>
      <c r="C8" s="39"/>
      <c r="D8" s="39"/>
      <c r="E8" s="39"/>
    </row>
    <row r="9" spans="1:5" s="36" customFormat="1" ht="28.9" customHeight="1" x14ac:dyDescent="0.25">
      <c r="A9" s="40" t="s">
        <v>10</v>
      </c>
      <c r="B9" s="41" t="s">
        <v>8</v>
      </c>
      <c r="C9" s="42">
        <v>7337</v>
      </c>
      <c r="D9" s="42">
        <v>4833</v>
      </c>
      <c r="E9" s="43">
        <f>(D9-C9)/C9</f>
        <v>-0.34128390350279408</v>
      </c>
    </row>
    <row r="10" spans="1:5" s="36" customFormat="1" ht="8.5" customHeight="1" x14ac:dyDescent="0.25">
      <c r="A10" s="44"/>
      <c r="B10" s="38"/>
      <c r="C10" s="45"/>
      <c r="D10" s="45"/>
      <c r="E10" s="46"/>
    </row>
    <row r="11" spans="1:5" s="36" customFormat="1" ht="28.9" customHeight="1" x14ac:dyDescent="0.25">
      <c r="A11" s="40" t="s">
        <v>17</v>
      </c>
      <c r="B11" s="41" t="s">
        <v>8</v>
      </c>
      <c r="C11" s="42">
        <v>16503</v>
      </c>
      <c r="D11" s="42">
        <v>19222</v>
      </c>
      <c r="E11" s="43">
        <f>(D11-C11)/C11</f>
        <v>0.16475792280191481</v>
      </c>
    </row>
    <row r="12" spans="1:5" s="36" customFormat="1" ht="8.5" customHeight="1" x14ac:dyDescent="0.25">
      <c r="C12" s="47"/>
      <c r="D12" s="47"/>
      <c r="E12" s="47"/>
    </row>
    <row r="13" spans="1:5" s="36" customFormat="1" ht="28.9" customHeight="1" x14ac:dyDescent="0.25">
      <c r="A13" s="40" t="s">
        <v>19</v>
      </c>
      <c r="B13" s="41" t="s">
        <v>8</v>
      </c>
      <c r="C13" s="42">
        <v>12647</v>
      </c>
      <c r="D13" s="42">
        <v>4619</v>
      </c>
      <c r="E13" s="43">
        <f>(D13-C13)/C13</f>
        <v>-0.6347750454653277</v>
      </c>
    </row>
    <row r="14" spans="1:5" s="36" customFormat="1" ht="9" customHeight="1" x14ac:dyDescent="0.25">
      <c r="C14" s="47"/>
      <c r="D14" s="47"/>
    </row>
    <row r="15" spans="1:5" s="36" customFormat="1" ht="28.9" customHeight="1" x14ac:dyDescent="0.25">
      <c r="A15" s="40" t="s">
        <v>20</v>
      </c>
      <c r="B15" s="41" t="s">
        <v>8</v>
      </c>
      <c r="C15" s="42">
        <v>6797</v>
      </c>
      <c r="D15" s="42">
        <v>5726</v>
      </c>
      <c r="E15" s="43">
        <f>(D15-C15)/C15</f>
        <v>-0.15756951596292482</v>
      </c>
    </row>
    <row r="16" spans="1:5" s="36" customFormat="1" ht="7.5" customHeight="1" x14ac:dyDescent="0.25">
      <c r="C16" s="47"/>
      <c r="D16" s="47"/>
    </row>
    <row r="17" spans="1:8" s="36" customFormat="1" ht="28.9" customHeight="1" x14ac:dyDescent="0.25">
      <c r="A17" s="40" t="s">
        <v>21</v>
      </c>
      <c r="B17" s="41" t="s">
        <v>8</v>
      </c>
      <c r="C17" s="42">
        <v>6201</v>
      </c>
      <c r="D17" s="42">
        <v>4919</v>
      </c>
      <c r="E17" s="43">
        <f>(D17-C17)/C17</f>
        <v>-0.20674084825028222</v>
      </c>
    </row>
    <row r="18" spans="1:8" s="36" customFormat="1" ht="9" customHeight="1" x14ac:dyDescent="0.25">
      <c r="C18" s="47"/>
      <c r="D18" s="47"/>
    </row>
    <row r="19" spans="1:8" s="36" customFormat="1" ht="28.9" customHeight="1" x14ac:dyDescent="0.25">
      <c r="A19" s="40" t="s">
        <v>23</v>
      </c>
      <c r="B19" s="41" t="s">
        <v>8</v>
      </c>
      <c r="C19" s="42">
        <v>5937</v>
      </c>
      <c r="D19" s="42">
        <v>8142</v>
      </c>
      <c r="E19" s="43">
        <f>(D19-C19)/C19</f>
        <v>0.37139969681657403</v>
      </c>
    </row>
    <row r="20" spans="1:8" s="36" customFormat="1" ht="9" customHeight="1" x14ac:dyDescent="0.25">
      <c r="C20" s="47"/>
      <c r="D20" s="47"/>
    </row>
    <row r="21" spans="1:8" s="36" customFormat="1" ht="28.9" customHeight="1" x14ac:dyDescent="0.25">
      <c r="A21" s="40" t="s">
        <v>24</v>
      </c>
      <c r="B21" s="41" t="s">
        <v>8</v>
      </c>
      <c r="C21" s="42">
        <v>5352</v>
      </c>
      <c r="D21" s="42">
        <v>5469</v>
      </c>
      <c r="E21" s="43">
        <f>(D21-C21)/C21</f>
        <v>2.1860986547085202E-2</v>
      </c>
      <c r="G21" s="54"/>
    </row>
    <row r="22" spans="1:8" s="36" customFormat="1" ht="9" customHeight="1" x14ac:dyDescent="0.25">
      <c r="C22" s="47"/>
      <c r="D22" s="47"/>
    </row>
    <row r="23" spans="1:8" s="36" customFormat="1" ht="28.9" customHeight="1" x14ac:dyDescent="0.25">
      <c r="A23" s="40" t="s">
        <v>25</v>
      </c>
      <c r="B23" s="41" t="s">
        <v>8</v>
      </c>
      <c r="C23" s="42">
        <v>13154</v>
      </c>
      <c r="D23" s="42">
        <v>10478</v>
      </c>
      <c r="E23" s="43">
        <f>(D23-C23)/C23</f>
        <v>-0.2034362171202676</v>
      </c>
    </row>
    <row r="24" spans="1:8" s="36" customFormat="1" ht="9" customHeight="1" x14ac:dyDescent="0.25">
      <c r="C24" s="47"/>
      <c r="D24" s="47"/>
    </row>
    <row r="25" spans="1:8" s="36" customFormat="1" ht="28.9" customHeight="1" x14ac:dyDescent="0.25">
      <c r="A25" s="40" t="s">
        <v>26</v>
      </c>
      <c r="B25" s="41" t="s">
        <v>8</v>
      </c>
      <c r="C25" s="42">
        <v>3800</v>
      </c>
      <c r="D25" s="42">
        <v>2087</v>
      </c>
      <c r="E25" s="43">
        <f>(D25-C25)/C25</f>
        <v>-0.45078947368421052</v>
      </c>
    </row>
    <row r="26" spans="1:8" ht="9" customHeight="1" x14ac:dyDescent="0.25">
      <c r="C26" s="17"/>
      <c r="D26" s="17"/>
    </row>
    <row r="28" spans="1:8" ht="24.65" customHeight="1" x14ac:dyDescent="0.25">
      <c r="A28" s="75"/>
      <c r="B28" s="75"/>
      <c r="C28" s="75"/>
      <c r="D28" s="75"/>
      <c r="E28" s="75"/>
      <c r="F28" s="48"/>
      <c r="G28" s="61"/>
      <c r="H28" s="48"/>
    </row>
    <row r="29" spans="1:8" ht="29.4" customHeight="1" x14ac:dyDescent="0.25">
      <c r="A29" s="70" t="s">
        <v>27</v>
      </c>
      <c r="B29" s="70"/>
      <c r="C29" s="70"/>
      <c r="D29" s="70"/>
      <c r="E29" s="70"/>
      <c r="G29" s="61"/>
    </row>
    <row r="30" spans="1:8" ht="14.3" x14ac:dyDescent="0.25">
      <c r="G30" s="61"/>
    </row>
    <row r="31" spans="1:8" ht="14.3" x14ac:dyDescent="0.25">
      <c r="G31" s="61"/>
    </row>
    <row r="32" spans="1:8" ht="14.3" x14ac:dyDescent="0.25">
      <c r="G32" s="61"/>
    </row>
    <row r="33" spans="7:7" ht="14.3" x14ac:dyDescent="0.25">
      <c r="G33" s="61"/>
    </row>
    <row r="34" spans="7:7" ht="14.3" x14ac:dyDescent="0.25">
      <c r="G34" s="61"/>
    </row>
    <row r="35" spans="7:7" ht="14.3" x14ac:dyDescent="0.25">
      <c r="G35" s="61"/>
    </row>
    <row r="36" spans="7:7" ht="14.3" x14ac:dyDescent="0.25">
      <c r="G36" s="61"/>
    </row>
  </sheetData>
  <mergeCells count="3">
    <mergeCell ref="A28:E28"/>
    <mergeCell ref="A29:E29"/>
    <mergeCell ref="A3:D3"/>
  </mergeCells>
  <conditionalFormatting sqref="E7">
    <cfRule type="cellIs" dxfId="19" priority="61" operator="greaterThan">
      <formula>0</formula>
    </cfRule>
    <cfRule type="cellIs" dxfId="18" priority="62" operator="lessThan">
      <formula>0</formula>
    </cfRule>
  </conditionalFormatting>
  <conditionalFormatting sqref="E13">
    <cfRule type="cellIs" dxfId="17" priority="57" operator="greaterThan">
      <formula>0</formula>
    </cfRule>
    <cfRule type="cellIs" dxfId="16" priority="58" operator="lessThan">
      <formula>0</formula>
    </cfRule>
  </conditionalFormatting>
  <conditionalFormatting sqref="E17">
    <cfRule type="cellIs" dxfId="15" priority="35" operator="greaterThan">
      <formula>0</formula>
    </cfRule>
    <cfRule type="cellIs" dxfId="14" priority="36" operator="lessThan">
      <formula>0</formula>
    </cfRule>
  </conditionalFormatting>
  <conditionalFormatting sqref="E23">
    <cfRule type="cellIs" dxfId="13" priority="27" operator="greaterThan">
      <formula>0</formula>
    </cfRule>
    <cfRule type="cellIs" dxfId="12" priority="28" operator="lessThan">
      <formula>0</formula>
    </cfRule>
  </conditionalFormatting>
  <conditionalFormatting sqref="E19">
    <cfRule type="cellIs" dxfId="11" priority="15" operator="greaterThan">
      <formula>0</formula>
    </cfRule>
    <cfRule type="cellIs" dxfId="10" priority="16" operator="lessThan">
      <formula>0</formula>
    </cfRule>
  </conditionalFormatting>
  <conditionalFormatting sqref="E21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9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2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8DFA21-9A65-4B93-A34E-2ABB1D57D989}"/>
</file>

<file path=customXml/itemProps2.xml><?xml version="1.0" encoding="utf-8"?>
<ds:datastoreItem xmlns:ds="http://schemas.openxmlformats.org/officeDocument/2006/customXml" ds:itemID="{1C752E97-3D03-471B-BA71-0CE52CF33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4FF32F-AE94-4876-A3A3-9C4C6D30437D}">
  <ds:schemaRefs>
    <ds:schemaRef ds:uri="http://purl.org/dc/elements/1.1/"/>
    <ds:schemaRef ds:uri="http://schemas.microsoft.com/office/2006/metadata/properties"/>
    <ds:schemaRef ds:uri="cff058e3-9258-4c15-be50-8976f03c8d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Flussi_firenze</vt:lpstr>
      <vt:lpstr>Varpend_firenze</vt:lpstr>
      <vt:lpstr>Flussi_firenze!Area_stampa</vt:lpstr>
      <vt:lpstr>Varpend_firenze!Area_stampa</vt:lpstr>
      <vt:lpstr>Flussi_firenze!OLE_LINK1</vt:lpstr>
      <vt:lpstr>Flussi_firenze!Titoli_stampa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cp:lastPrinted>2017-05-19T13:36:42Z</cp:lastPrinted>
  <dcterms:created xsi:type="dcterms:W3CDTF">2017-02-27T15:03:23Z</dcterms:created>
  <dcterms:modified xsi:type="dcterms:W3CDTF">2022-01-03T10:17:10Z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